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b8acb627766a21/TEP/_projects/1210_PUEDA^M/FM4_Tools/Rechner/Effizienzrechner/"/>
    </mc:Choice>
  </mc:AlternateContent>
  <xr:revisionPtr revIDLastSave="21" documentId="8_{BE802487-FE0F-4353-8EE2-7404A695DFE3}" xr6:coauthVersionLast="46" xr6:coauthVersionMax="46" xr10:uidLastSave="{C9A5FC76-B11C-461C-AA6E-332F013C92F5}"/>
  <workbookProtection workbookAlgorithmName="SHA-512" workbookHashValue="FE9zGTr4KKWQZVYthzhXumrWw12bxXe1u6dxj0zxAkmjQAqKUlM3LZ7Vgk9MujEBqUmHoHup+K/WWvFLoSaFow==" workbookSaltValue="RzuE4iLMtm+gjol2ydVONA==" workbookSpinCount="100000" lockStructure="1"/>
  <bookViews>
    <workbookView xWindow="-120" yWindow="-120" windowWidth="29040" windowHeight="15840" xr2:uid="{A7B808ED-48EF-4619-BE20-B804B930E983}"/>
  </bookViews>
  <sheets>
    <sheet name="Effizienzrechner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D17" i="1"/>
  <c r="C5" i="2" s="1"/>
  <c r="D21" i="1" l="1"/>
  <c r="C6" i="2" s="1"/>
  <c r="E21" i="1"/>
  <c r="D6" i="2" s="1"/>
  <c r="J5" i="2"/>
  <c r="I5" i="2"/>
  <c r="C21" i="1" l="1"/>
  <c r="D9" i="1"/>
  <c r="D5" i="2" l="1"/>
  <c r="D23" i="1" s="1"/>
  <c r="D24" i="1" l="1"/>
  <c r="C11" i="2"/>
  <c r="I23" i="1" s="1"/>
  <c r="D25" i="1"/>
  <c r="I25" i="1" l="1"/>
  <c r="I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tc={793C15C7-BFDA-41C4-81E3-8B106C0F9D43}</author>
  </authors>
  <commentList>
    <comment ref="C11" authorId="0" shapeId="0" xr:uid="{793C15C7-BFDA-41C4-81E3-8B106C0F9D43}">
      <text>
        <t>[Threaded comment]
Your version of Excel allows you to read this threaded comment; however, any edits to it will get removed if the file is opened in a newer version of Excel. Learn more: https://go.microsoft.com/fwlink/?linkid=870924
Comment:
    Zeigt, ob infrastrukturmässig überhaupt Massnahmen geplant sind. IT-Potenzial unterscheidet sich, falls hier eine 0 ist.</t>
      </text>
    </comment>
  </commentList>
</comments>
</file>

<file path=xl/sharedStrings.xml><?xml version="1.0" encoding="utf-8"?>
<sst xmlns="http://schemas.openxmlformats.org/spreadsheetml/2006/main" count="40" uniqueCount="26">
  <si>
    <t>Ausgangssituation</t>
  </si>
  <si>
    <t>Situation nach Umsetzung der Massnahmen</t>
  </si>
  <si>
    <t>Maximale Leistungsaufnahme IT [kW]</t>
  </si>
  <si>
    <t>Jahresbetriebsstunden IT [h]</t>
  </si>
  <si>
    <t>Jahresstromverbrauch IT [kWh]</t>
  </si>
  <si>
    <t>Strompreis [CHF/kWh]</t>
  </si>
  <si>
    <t>Hilfsvariable für Radio-Button (1/2)</t>
  </si>
  <si>
    <t>Hilfsgrössen (nicht sichtbar)</t>
  </si>
  <si>
    <t>PUE</t>
  </si>
  <si>
    <t>Jährliche Stromkosteneinsparung [CHF]</t>
  </si>
  <si>
    <t>Mittlere Auslastung IT [%]</t>
  </si>
  <si>
    <t>ITIE</t>
  </si>
  <si>
    <t>Effizienzsteigerung gebäudetechnische Infrastruktur (PUE)</t>
  </si>
  <si>
    <t>Effizienzsteigerung IT-Infrastruktur (ITIE)</t>
  </si>
  <si>
    <t>Jahresstromverbrauch RZ [kWh]</t>
  </si>
  <si>
    <t>Ausgeschöpftes Effizienzpotenzial [kWh]</t>
  </si>
  <si>
    <t>CO2-Emissionsfaktor [kg/kWh]</t>
  </si>
  <si>
    <t>Jährliche CO2-Einsparung* [kg]</t>
  </si>
  <si>
    <t>Effizienzrechner</t>
  </si>
  <si>
    <t>Effizienzpotenzial Infra</t>
  </si>
  <si>
    <r>
      <rPr>
        <b/>
        <sz val="9"/>
        <color theme="1"/>
        <rFont val="Calibri"/>
        <family val="2"/>
        <scheme val="minor"/>
      </rPr>
      <t>Info</t>
    </r>
    <r>
      <rPr>
        <sz val="9"/>
        <color theme="1"/>
        <rFont val="Calibri"/>
        <family val="2"/>
        <scheme val="minor"/>
      </rPr>
      <t>: Der ITIE (IT Infrastructure Efficiency) Index widerspiegelt die Energieeffizienz der IT-Infrastruktur.  Der Index kann einen Wert zwischen 1 und 2 annehmen. Die SDEA vergibt Labels für die folgenden ITIE-Werte:
&lt;= 1.5: Bronze
&lt;= 1.35: Silber
&lt;= 1.2: Gold
Aktuell wird geschätzt, dass die meisten RZ/SR mit ITIE-Werten von 1.7 bis 1.8 betrieben werden. Nehmen Sie ungefähre Werte an.</t>
    </r>
  </si>
  <si>
    <t>ITIE (siehe Infobox rechts)</t>
  </si>
  <si>
    <t>Anteil der IT-Infrastruktur welcher von Massnahmen betroffen ist.</t>
  </si>
  <si>
    <t>*       mit Emissionsfaktor Stromverbraucher-Mix Schweiz: 149 g CO2/kWh</t>
  </si>
  <si>
    <t>v1.0</t>
  </si>
  <si>
    <r>
      <rPr>
        <b/>
        <sz val="9"/>
        <color theme="1"/>
        <rFont val="Calibri"/>
        <family val="2"/>
        <scheme val="minor"/>
      </rPr>
      <t>Info</t>
    </r>
    <r>
      <rPr>
        <sz val="9"/>
        <color theme="1"/>
        <rFont val="Calibri"/>
        <family val="2"/>
        <scheme val="minor"/>
      </rPr>
      <t>: 
- Bitte füllen Sie nur die grün hinterlegten Felder aus. 
- Das ausgeschöpfte Effizienzpotenzial (in kWh) wird einzeln für die gebäudetechnische Infrastruktur (falls Effizienzsteigerung angestrebt) und die IT-Infrastruktur (falls Effizienzsteigerung angestrebt) berechnet. 
- Falls Sie z.B. lediglich gebäudetechnische Massnahmen planen, reicht das Ausfüllen der Spalten D-F.
- Bitte beachten Sie die Förderbedingungen auf der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</si>
</sst>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Border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2" borderId="9" xfId="0" applyFill="1" applyBorder="1" applyAlignment="1">
      <alignment horizontal="left" vertical="center"/>
    </xf>
    <xf numFmtId="0" fontId="8" fillId="2" borderId="9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3" fontId="6" fillId="4" borderId="9" xfId="0" applyNumberFormat="1" applyFont="1" applyFill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9" fontId="11" fillId="3" borderId="9" xfId="1" applyFont="1" applyFill="1" applyBorder="1" applyAlignment="1">
      <alignment horizontal="center" vertical="center"/>
    </xf>
    <xf numFmtId="3" fontId="11" fillId="4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2" fontId="0" fillId="0" borderId="0" xfId="1" applyNumberFormat="1" applyFont="1"/>
    <xf numFmtId="1" fontId="0" fillId="0" borderId="0" xfId="1" applyNumberFormat="1" applyFont="1"/>
    <xf numFmtId="3" fontId="0" fillId="0" borderId="0" xfId="0" applyNumberFormat="1"/>
    <xf numFmtId="4" fontId="0" fillId="0" borderId="0" xfId="0" applyNumberForma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8" fillId="2" borderId="9" xfId="2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0" fontId="6" fillId="0" borderId="5" xfId="0" applyFont="1" applyBorder="1"/>
    <xf numFmtId="0" fontId="10" fillId="0" borderId="2" xfId="0" applyFont="1" applyBorder="1"/>
    <xf numFmtId="3" fontId="11" fillId="0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top" wrapText="1"/>
    </xf>
  </cellXfs>
  <cellStyles count="3"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131669</xdr:rowOff>
    </xdr:from>
    <xdr:to>
      <xdr:col>18</xdr:col>
      <xdr:colOff>504826</xdr:colOff>
      <xdr:row>4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8050" y="331694"/>
          <a:ext cx="2305051" cy="6779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nas Müller" id="{D052D09E-80EC-44A8-AFC9-1AE84AEF565A}" userId="bcb1f2d649c799c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4-13T08:54:01.15" personId="{D052D09E-80EC-44A8-AFC9-1AE84AEF565A}" id="{793C15C7-BFDA-41C4-81E3-8B106C0F9D43}">
    <text>Zeigt, ob infrastrukturmässig überhaupt Massnahmen geplant sind. IT-Potenzial unterscheidet sich, falls hier eine 0 ist.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1787-4B7B-42F6-B002-DB9DCF2035B0}">
  <dimension ref="B1:S30"/>
  <sheetViews>
    <sheetView showGridLines="0" tabSelected="1" topLeftCell="A6" zoomScale="85" zoomScaleNormal="85" workbookViewId="0">
      <selection activeCell="I22" sqref="I22"/>
    </sheetView>
  </sheetViews>
  <sheetFormatPr defaultRowHeight="15" x14ac:dyDescent="0.25"/>
  <cols>
    <col min="2" max="2" width="5.7109375" customWidth="1"/>
    <col min="3" max="3" width="34.42578125" customWidth="1"/>
    <col min="4" max="4" width="16.7109375" customWidth="1"/>
    <col min="5" max="5" width="16.140625" customWidth="1"/>
    <col min="6" max="6" width="17" customWidth="1"/>
    <col min="7" max="7" width="3.28515625" customWidth="1"/>
    <col min="8" max="8" width="37.5703125" customWidth="1"/>
    <col min="9" max="9" width="21" customWidth="1"/>
    <col min="10" max="10" width="19.5703125" customWidth="1"/>
    <col min="11" max="11" width="5.5703125" customWidth="1"/>
  </cols>
  <sheetData>
    <row r="1" spans="2:19" ht="15.75" thickBot="1" x14ac:dyDescent="0.3"/>
    <row r="2" spans="2:19" ht="27.75" customHeight="1" x14ac:dyDescent="0.35">
      <c r="B2" s="1"/>
      <c r="C2" s="58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5">
      <c r="B3" s="4"/>
      <c r="C3" t="s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ht="16.5" customHeight="1" x14ac:dyDescent="0.35">
      <c r="B4" s="4"/>
      <c r="C4" s="1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ht="15" customHeight="1" x14ac:dyDescent="0.25">
      <c r="B5" s="4"/>
      <c r="C5" s="62" t="s">
        <v>25</v>
      </c>
      <c r="D5" s="62"/>
      <c r="E5" s="62"/>
      <c r="F5" s="62"/>
      <c r="G5" s="62"/>
      <c r="H5" s="62"/>
      <c r="I5" s="62"/>
      <c r="J5" s="62"/>
      <c r="K5" s="62"/>
      <c r="L5" s="5"/>
      <c r="M5" s="5"/>
      <c r="N5" s="5"/>
      <c r="O5" s="5"/>
      <c r="P5" s="5"/>
      <c r="Q5" s="5"/>
      <c r="R5" s="5"/>
      <c r="S5" s="6"/>
    </row>
    <row r="6" spans="2:19" ht="48.75" customHeight="1" x14ac:dyDescent="0.25">
      <c r="B6" s="4"/>
      <c r="C6" s="62"/>
      <c r="D6" s="62"/>
      <c r="E6" s="62"/>
      <c r="F6" s="62"/>
      <c r="G6" s="62"/>
      <c r="H6" s="62"/>
      <c r="I6" s="62"/>
      <c r="J6" s="62"/>
      <c r="K6" s="62"/>
      <c r="L6" s="5"/>
      <c r="M6" s="5"/>
      <c r="N6" s="5"/>
      <c r="O6" s="5"/>
      <c r="P6" s="5"/>
      <c r="Q6" s="5"/>
      <c r="R6" s="5"/>
      <c r="S6" s="6"/>
    </row>
    <row r="7" spans="2:19" ht="11.25" customHeight="1" x14ac:dyDescent="0.25">
      <c r="B7" s="4"/>
      <c r="C7" s="51"/>
      <c r="D7" s="51"/>
      <c r="E7" s="51"/>
      <c r="F7" s="51"/>
      <c r="G7" s="51"/>
      <c r="H7" s="51"/>
      <c r="I7" s="52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39" customHeight="1" x14ac:dyDescent="0.25">
      <c r="B8" s="4"/>
      <c r="D8" s="15"/>
      <c r="E8" s="54" t="s">
        <v>0</v>
      </c>
      <c r="F8" s="54" t="s">
        <v>1</v>
      </c>
      <c r="I8" s="52"/>
      <c r="J8" s="5"/>
      <c r="K8" s="5"/>
      <c r="L8" s="5"/>
      <c r="M8" s="5"/>
      <c r="N8" s="5"/>
      <c r="O8" s="5"/>
      <c r="P8" s="5"/>
      <c r="Q8" s="5"/>
      <c r="R8" s="5"/>
      <c r="S8" s="6"/>
    </row>
    <row r="9" spans="2:19" ht="18.75" customHeight="1" x14ac:dyDescent="0.25">
      <c r="B9" s="4"/>
      <c r="D9" s="26" t="str">
        <f>CHOOSE(Sheet2!C4,"PUE-Wert","Jahresstromverbrauch RZ [kWh]")</f>
        <v>PUE-Wert</v>
      </c>
      <c r="E9" s="46"/>
      <c r="F9" s="46"/>
      <c r="I9" s="52"/>
      <c r="J9" s="5"/>
      <c r="K9" s="5"/>
      <c r="L9" s="5"/>
      <c r="M9" s="5"/>
      <c r="N9" s="5"/>
      <c r="O9" s="5"/>
      <c r="P9" s="5"/>
      <c r="Q9" s="5"/>
      <c r="R9" s="5"/>
      <c r="S9" s="6"/>
    </row>
    <row r="10" spans="2:19" ht="15" customHeight="1" x14ac:dyDescent="0.25">
      <c r="B10" s="4"/>
      <c r="C10" s="53"/>
      <c r="D10" s="53"/>
      <c r="E10" s="5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 ht="18.75" customHeight="1" x14ac:dyDescent="0.3">
      <c r="B11" s="4"/>
      <c r="C11" s="18" t="s">
        <v>12</v>
      </c>
      <c r="D11" s="21"/>
      <c r="E11" s="21"/>
      <c r="F11" s="17"/>
      <c r="H11" s="18" t="s">
        <v>13</v>
      </c>
      <c r="I11" s="20"/>
      <c r="J11" s="20"/>
      <c r="K11" s="55"/>
      <c r="L11" s="5"/>
      <c r="M11" s="5"/>
      <c r="N11" s="5"/>
      <c r="O11" s="5"/>
      <c r="P11" s="5"/>
      <c r="Q11" s="5"/>
      <c r="R11" s="5"/>
      <c r="S11" s="6"/>
    </row>
    <row r="12" spans="2:19" ht="11.25" customHeight="1" x14ac:dyDescent="0.25">
      <c r="B12" s="4"/>
      <c r="C12" s="11"/>
      <c r="D12" s="12"/>
      <c r="E12" s="12"/>
      <c r="F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2:19" ht="26.25" customHeight="1" x14ac:dyDescent="0.25">
      <c r="B13" s="4"/>
      <c r="C13" s="22"/>
      <c r="D13" s="23" t="s">
        <v>0</v>
      </c>
      <c r="E13" s="30"/>
      <c r="F13" s="10"/>
      <c r="H13" s="22"/>
      <c r="I13" s="23" t="s">
        <v>0</v>
      </c>
      <c r="J13" s="30"/>
      <c r="K13" s="30"/>
      <c r="L13" s="5"/>
      <c r="M13" s="5"/>
      <c r="N13" s="5"/>
      <c r="O13" s="5"/>
      <c r="P13" s="5"/>
      <c r="Q13" s="5"/>
      <c r="R13" s="5"/>
      <c r="S13" s="6"/>
    </row>
    <row r="14" spans="2:19" ht="16.5" customHeight="1" x14ac:dyDescent="0.25">
      <c r="B14" s="4"/>
      <c r="C14" s="24" t="s">
        <v>2</v>
      </c>
      <c r="D14" s="42"/>
      <c r="E14" s="27"/>
      <c r="F14" s="10"/>
      <c r="H14" s="24" t="s">
        <v>2</v>
      </c>
      <c r="I14" s="42"/>
      <c r="J14" s="59" t="s">
        <v>22</v>
      </c>
      <c r="K14" s="27"/>
      <c r="L14" s="5"/>
      <c r="M14" s="5"/>
      <c r="N14" s="5"/>
      <c r="O14" s="5"/>
      <c r="P14" s="5"/>
      <c r="Q14" s="5"/>
      <c r="R14" s="5"/>
      <c r="S14" s="6"/>
    </row>
    <row r="15" spans="2:19" ht="16.5" customHeight="1" x14ac:dyDescent="0.25">
      <c r="B15" s="4"/>
      <c r="C15" s="24" t="s">
        <v>3</v>
      </c>
      <c r="D15" s="42">
        <v>8760</v>
      </c>
      <c r="E15" s="31"/>
      <c r="F15" s="10"/>
      <c r="H15" s="24" t="s">
        <v>3</v>
      </c>
      <c r="I15" s="42">
        <v>8760</v>
      </c>
      <c r="J15" s="31"/>
      <c r="K15" s="31"/>
      <c r="L15" s="5"/>
      <c r="M15" s="5"/>
      <c r="N15" s="5"/>
      <c r="O15" s="5"/>
      <c r="P15" s="5"/>
      <c r="Q15" s="5"/>
      <c r="R15" s="5"/>
      <c r="S15" s="6"/>
    </row>
    <row r="16" spans="2:19" ht="16.5" customHeight="1" x14ac:dyDescent="0.25">
      <c r="B16" s="4"/>
      <c r="C16" s="24" t="s">
        <v>10</v>
      </c>
      <c r="D16" s="43"/>
      <c r="E16" s="32"/>
      <c r="F16" s="10"/>
      <c r="H16" s="24" t="s">
        <v>10</v>
      </c>
      <c r="I16" s="43"/>
      <c r="J16" s="32"/>
      <c r="K16" s="32"/>
      <c r="L16" s="5"/>
      <c r="M16" s="5"/>
      <c r="N16" s="5"/>
      <c r="O16" s="5"/>
      <c r="P16" s="5"/>
      <c r="Q16" s="5"/>
      <c r="R16" s="5"/>
      <c r="S16" s="6"/>
    </row>
    <row r="17" spans="2:19" ht="16.5" customHeight="1" x14ac:dyDescent="0.25">
      <c r="B17" s="4"/>
      <c r="C17" s="25" t="s">
        <v>4</v>
      </c>
      <c r="D17" s="44">
        <f>D14*D15*D16</f>
        <v>0</v>
      </c>
      <c r="E17" s="31"/>
      <c r="F17" s="10"/>
      <c r="H17" s="25" t="s">
        <v>4</v>
      </c>
      <c r="I17" s="44">
        <f>I14*I15*I16</f>
        <v>0</v>
      </c>
      <c r="J17" s="31"/>
      <c r="K17" s="31"/>
      <c r="L17" s="5"/>
      <c r="M17" s="5"/>
      <c r="N17" s="5"/>
      <c r="O17" s="5"/>
      <c r="P17" s="5"/>
      <c r="Q17" s="5"/>
      <c r="R17" s="5"/>
      <c r="S17" s="6"/>
    </row>
    <row r="18" spans="2:19" ht="16.5" customHeight="1" x14ac:dyDescent="0.25">
      <c r="B18" s="4"/>
      <c r="C18" s="24" t="s">
        <v>5</v>
      </c>
      <c r="D18" s="45"/>
      <c r="E18" s="33"/>
      <c r="F18" s="10"/>
      <c r="H18" s="24" t="s">
        <v>5</v>
      </c>
      <c r="I18" s="45"/>
      <c r="J18" s="33"/>
      <c r="K18" s="33"/>
      <c r="L18" s="5"/>
      <c r="M18" s="5"/>
      <c r="N18" s="5"/>
      <c r="O18" s="5"/>
      <c r="P18" s="5"/>
      <c r="Q18" s="5"/>
      <c r="R18" s="5"/>
      <c r="S18" s="6"/>
    </row>
    <row r="19" spans="2:19" ht="21" customHeight="1" x14ac:dyDescent="0.25">
      <c r="B19" s="4"/>
      <c r="F19" s="5"/>
      <c r="H19" s="5"/>
      <c r="I19" s="38"/>
      <c r="J19" s="33"/>
      <c r="K19" s="10"/>
      <c r="L19" s="5"/>
      <c r="M19" s="5"/>
      <c r="N19" s="5"/>
      <c r="O19" s="5"/>
      <c r="P19" s="5"/>
      <c r="Q19" s="5"/>
      <c r="R19" s="5"/>
      <c r="S19" s="6"/>
    </row>
    <row r="20" spans="2:19" s="15" customFormat="1" ht="37.5" customHeight="1" x14ac:dyDescent="0.2">
      <c r="B20" s="13"/>
      <c r="D20" s="23" t="s">
        <v>0</v>
      </c>
      <c r="E20" s="23" t="s">
        <v>1</v>
      </c>
      <c r="F20" s="14"/>
      <c r="I20" s="23" t="s">
        <v>0</v>
      </c>
      <c r="J20" s="23" t="s">
        <v>1</v>
      </c>
      <c r="K20" s="56"/>
      <c r="L20" s="60" t="s">
        <v>20</v>
      </c>
      <c r="M20" s="60"/>
      <c r="N20" s="60"/>
      <c r="O20" s="60"/>
      <c r="P20" s="60"/>
      <c r="Q20" s="60"/>
      <c r="R20" s="60"/>
      <c r="S20" s="57"/>
    </row>
    <row r="21" spans="2:19" s="15" customFormat="1" ht="18.75" customHeight="1" x14ac:dyDescent="0.2">
      <c r="B21" s="13"/>
      <c r="C21" s="26" t="str">
        <f>CHOOSE(Sheet2!C4,"Jahresstromverbrauch RZ [kWh]","PUE-Wert")</f>
        <v>Jahresstromverbrauch RZ [kWh]</v>
      </c>
      <c r="D21" s="41">
        <f>CHOOSE(Sheet2!$C4,D17*E9,E9/D17)</f>
        <v>0</v>
      </c>
      <c r="E21" s="41">
        <f>CHOOSE(Sheet2!$C4,D17*F9,F9/D17)</f>
        <v>0</v>
      </c>
      <c r="F21" s="14"/>
      <c r="H21" s="28" t="s">
        <v>21</v>
      </c>
      <c r="I21" s="46"/>
      <c r="J21" s="46"/>
      <c r="K21" s="56"/>
      <c r="L21" s="60"/>
      <c r="M21" s="60"/>
      <c r="N21" s="60"/>
      <c r="O21" s="60"/>
      <c r="P21" s="60"/>
      <c r="Q21" s="60"/>
      <c r="R21" s="60"/>
      <c r="S21" s="57"/>
    </row>
    <row r="22" spans="2:19" s="15" customFormat="1" ht="23.25" customHeight="1" x14ac:dyDescent="0.2">
      <c r="B22" s="13"/>
      <c r="F22" s="14"/>
      <c r="H22" s="34"/>
      <c r="I22" s="37"/>
      <c r="J22" s="37"/>
      <c r="K22" s="56"/>
      <c r="L22" s="60"/>
      <c r="M22" s="60"/>
      <c r="N22" s="60"/>
      <c r="O22" s="60"/>
      <c r="P22" s="60"/>
      <c r="Q22" s="60"/>
      <c r="R22" s="60"/>
      <c r="S22" s="57"/>
    </row>
    <row r="23" spans="2:19" s="15" customFormat="1" ht="23.25" customHeight="1" x14ac:dyDescent="0.2">
      <c r="B23" s="13"/>
      <c r="C23" s="28" t="s">
        <v>15</v>
      </c>
      <c r="D23" s="41" t="e">
        <f>(Sheet2!C5-Sheet2!D5)/Sheet2!C5*Sheet2!C6</f>
        <v>#DIV/0!</v>
      </c>
      <c r="E23" s="37"/>
      <c r="F23" s="35"/>
      <c r="G23" s="36"/>
      <c r="H23" s="28" t="s">
        <v>15</v>
      </c>
      <c r="I23" s="41" t="e">
        <f>IF(Sheet2!C11&lt;&gt;0,(Sheet2!I5-Sheet2!J5)/Sheet2!I5*I17*Sheet2!D5,(Sheet2!I5-Sheet2!J5)/Sheet2!I5*I17*Sheet2!C5)</f>
        <v>#DIV/0!</v>
      </c>
      <c r="J23" s="37"/>
      <c r="K23" s="56"/>
      <c r="L23" s="60"/>
      <c r="M23" s="60"/>
      <c r="N23" s="60"/>
      <c r="O23" s="60"/>
      <c r="P23" s="60"/>
      <c r="Q23" s="60"/>
      <c r="R23" s="60"/>
      <c r="S23" s="57"/>
    </row>
    <row r="24" spans="2:19" s="15" customFormat="1" ht="23.25" customHeight="1" x14ac:dyDescent="0.2">
      <c r="B24" s="13"/>
      <c r="C24" s="28" t="s">
        <v>17</v>
      </c>
      <c r="D24" s="41" t="e">
        <f>Sheet2!C8*D23</f>
        <v>#DIV/0!</v>
      </c>
      <c r="E24" s="37"/>
      <c r="F24" s="35"/>
      <c r="G24" s="36"/>
      <c r="H24" s="28" t="s">
        <v>17</v>
      </c>
      <c r="I24" s="41" t="e">
        <f>Sheet2!C8*I23</f>
        <v>#DIV/0!</v>
      </c>
      <c r="J24" s="37"/>
      <c r="K24" s="56"/>
      <c r="L24" s="14"/>
      <c r="M24" s="14"/>
      <c r="N24" s="14"/>
      <c r="O24" s="14"/>
      <c r="P24" s="14"/>
      <c r="Q24" s="14"/>
      <c r="R24" s="14"/>
      <c r="S24" s="57"/>
    </row>
    <row r="25" spans="2:19" s="15" customFormat="1" ht="23.25" customHeight="1" x14ac:dyDescent="0.2">
      <c r="B25" s="13"/>
      <c r="C25" s="28" t="s">
        <v>9</v>
      </c>
      <c r="D25" s="41" t="e">
        <f>D18*D23</f>
        <v>#DIV/0!</v>
      </c>
      <c r="E25" s="37"/>
      <c r="F25" s="35"/>
      <c r="G25" s="36"/>
      <c r="H25" s="28" t="s">
        <v>9</v>
      </c>
      <c r="I25" s="41" t="e">
        <f>I18*I23</f>
        <v>#DIV/0!</v>
      </c>
      <c r="J25" s="37"/>
      <c r="K25" s="56"/>
      <c r="L25" s="14"/>
      <c r="M25" s="14"/>
      <c r="N25" s="14"/>
      <c r="O25" s="14"/>
      <c r="P25" s="14"/>
      <c r="Q25" s="14"/>
      <c r="R25" s="14"/>
      <c r="S25" s="57"/>
    </row>
    <row r="26" spans="2:19" s="15" customFormat="1" ht="23.25" customHeight="1" x14ac:dyDescent="0.2">
      <c r="B26" s="13"/>
      <c r="C26" s="29"/>
      <c r="D26" s="37"/>
      <c r="E26" s="37"/>
      <c r="F26" s="34"/>
      <c r="G26" s="34"/>
      <c r="H26" s="29"/>
      <c r="I26" s="37"/>
      <c r="J26" s="37"/>
      <c r="K26" s="56"/>
      <c r="L26" s="14"/>
      <c r="M26" s="14"/>
      <c r="N26" s="14"/>
      <c r="O26" s="14"/>
      <c r="P26" s="14"/>
      <c r="Q26" s="14"/>
      <c r="R26" s="14"/>
      <c r="S26" s="57"/>
    </row>
    <row r="27" spans="2:19" s="15" customFormat="1" ht="23.25" customHeight="1" x14ac:dyDescent="0.2">
      <c r="B27" s="13"/>
      <c r="C27" s="61" t="s">
        <v>23</v>
      </c>
      <c r="D27" s="61"/>
      <c r="E27" s="61"/>
      <c r="F27" s="34"/>
      <c r="G27" s="34"/>
      <c r="H27" s="29"/>
      <c r="I27" s="37"/>
      <c r="J27" s="37"/>
      <c r="K27" s="56"/>
      <c r="L27" s="14"/>
      <c r="M27" s="14"/>
      <c r="N27" s="14"/>
      <c r="O27" s="14"/>
      <c r="P27" s="14"/>
      <c r="Q27" s="14"/>
      <c r="R27" s="14"/>
      <c r="S27" s="57"/>
    </row>
    <row r="28" spans="2:19" ht="15.75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</row>
    <row r="30" spans="2:19" x14ac:dyDescent="0.25">
      <c r="D30" s="50"/>
    </row>
  </sheetData>
  <mergeCells count="3">
    <mergeCell ref="L20:R23"/>
    <mergeCell ref="C27:E27"/>
    <mergeCell ref="C5:K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D248-DA29-47D4-B942-400AD1AB7C37}">
  <dimension ref="B3:J11"/>
  <sheetViews>
    <sheetView workbookViewId="0">
      <selection activeCell="B20" sqref="B20"/>
    </sheetView>
  </sheetViews>
  <sheetFormatPr defaultRowHeight="15" x14ac:dyDescent="0.25"/>
  <cols>
    <col min="2" max="2" width="32.7109375" bestFit="1" customWidth="1"/>
    <col min="3" max="3" width="10" customWidth="1"/>
    <col min="4" max="4" width="9.5703125" bestFit="1" customWidth="1"/>
    <col min="8" max="8" width="29.7109375" bestFit="1" customWidth="1"/>
    <col min="9" max="10" width="9.5703125" bestFit="1" customWidth="1"/>
  </cols>
  <sheetData>
    <row r="3" spans="2:10" x14ac:dyDescent="0.25">
      <c r="B3" s="16" t="s">
        <v>7</v>
      </c>
      <c r="H3" s="16"/>
    </row>
    <row r="4" spans="2:10" x14ac:dyDescent="0.25">
      <c r="B4" t="s">
        <v>6</v>
      </c>
      <c r="C4" s="40">
        <v>1</v>
      </c>
      <c r="D4" s="39"/>
    </row>
    <row r="5" spans="2:10" x14ac:dyDescent="0.25">
      <c r="B5" t="s">
        <v>8</v>
      </c>
      <c r="C5" s="39">
        <f>CHOOSE($C4,Effizienzrechner!E9,Effizienzrechner!D21)</f>
        <v>0</v>
      </c>
      <c r="D5" s="39">
        <f>CHOOSE($C4,Effizienzrechner!F9,Effizienzrechner!E21)</f>
        <v>0</v>
      </c>
      <c r="H5" t="s">
        <v>11</v>
      </c>
      <c r="I5">
        <f>Effizienzrechner!I21</f>
        <v>0</v>
      </c>
      <c r="J5">
        <f>Effizienzrechner!J21</f>
        <v>0</v>
      </c>
    </row>
    <row r="6" spans="2:10" x14ac:dyDescent="0.25">
      <c r="B6" t="s">
        <v>14</v>
      </c>
      <c r="C6" s="40">
        <f>CHOOSE($C4,Effizienzrechner!D21,Effizienzrechner!E9)</f>
        <v>0</v>
      </c>
      <c r="D6" s="40">
        <f>CHOOSE($C4,Effizienzrechner!E21,Effizienzrechner!F9)</f>
        <v>0</v>
      </c>
      <c r="I6" s="47"/>
      <c r="J6" s="48"/>
    </row>
    <row r="8" spans="2:10" x14ac:dyDescent="0.25">
      <c r="B8" t="s">
        <v>16</v>
      </c>
      <c r="C8">
        <v>0.16900000000000001</v>
      </c>
    </row>
    <row r="11" spans="2:10" x14ac:dyDescent="0.25">
      <c r="B11" t="s">
        <v>19</v>
      </c>
      <c r="C11" s="49" t="e">
        <f>Effizienzrechner!D23</f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Effizienzrechner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Müller</dc:creator>
  <cp:lastModifiedBy>Jonas</cp:lastModifiedBy>
  <dcterms:created xsi:type="dcterms:W3CDTF">2021-04-07T08:08:28Z</dcterms:created>
  <dcterms:modified xsi:type="dcterms:W3CDTF">2021-04-13T09:08:03Z</dcterms:modified>
</cp:coreProperties>
</file>